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E89B256-C7B0-4682-83F8-DF09A52ED254}" xr6:coauthVersionLast="47" xr6:coauthVersionMax="47" xr10:uidLastSave="{00000000-0000-0000-0000-000000000000}"/>
  <bookViews>
    <workbookView xWindow="-108" yWindow="-108" windowWidth="23256" windowHeight="12456" xr2:uid="{292BEB99-70B9-4EBA-98F3-FA9F4075C5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Q3" i="1"/>
  <c r="D4" i="1"/>
  <c r="D5" i="1"/>
  <c r="D6" i="1"/>
  <c r="D3" i="1"/>
  <c r="G5" i="1"/>
  <c r="G4" i="1"/>
  <c r="C6" i="1"/>
  <c r="C5" i="1"/>
  <c r="C4" i="1"/>
  <c r="C3" i="1"/>
</calcChain>
</file>

<file path=xl/sharedStrings.xml><?xml version="1.0" encoding="utf-8"?>
<sst xmlns="http://schemas.openxmlformats.org/spreadsheetml/2006/main" count="49" uniqueCount="40">
  <si>
    <t>序号</t>
  </si>
  <si>
    <t>员工姓名</t>
  </si>
  <si>
    <t>最高个人所得税税率</t>
  </si>
  <si>
    <t>Leo</t>
  </si>
  <si>
    <t>Erich</t>
  </si>
  <si>
    <t>Joris</t>
  </si>
  <si>
    <t>Matteo</t>
  </si>
  <si>
    <t>当年工资</t>
  </si>
  <si>
    <t>[0,36000)</t>
  </si>
  <si>
    <t>[36000,144000)</t>
  </si>
  <si>
    <t>[144000,300000)</t>
  </si>
  <si>
    <t>[300000,420000)</t>
  </si>
  <si>
    <t>[420000,660000)</t>
  </si>
  <si>
    <t>[660000,960000)</t>
  </si>
  <si>
    <t>[&gt;960000]</t>
  </si>
  <si>
    <t>税收区间</t>
  </si>
  <si>
    <t>阈值</t>
  </si>
  <si>
    <t>税率</t>
  </si>
  <si>
    <t>职位</t>
  </si>
  <si>
    <t>区域</t>
  </si>
  <si>
    <t>华东</t>
  </si>
  <si>
    <t>华中</t>
  </si>
  <si>
    <t>德国</t>
  </si>
  <si>
    <t>非洲</t>
  </si>
  <si>
    <t>CEO</t>
  </si>
  <si>
    <t>CMO</t>
  </si>
  <si>
    <t>General Manager</t>
  </si>
  <si>
    <t>Staff</t>
  </si>
  <si>
    <t>查找姓名</t>
  </si>
  <si>
    <t>所在区域</t>
  </si>
  <si>
    <t>科目</t>
  </si>
  <si>
    <t>分数</t>
  </si>
  <si>
    <t>高等数学</t>
  </si>
  <si>
    <t>中级德语</t>
  </si>
  <si>
    <t>计算机与VBA</t>
  </si>
  <si>
    <t>德语语法与词汇</t>
  </si>
  <si>
    <t>德语口语</t>
  </si>
  <si>
    <t>德语基础写作</t>
  </si>
  <si>
    <t>Joris的成绩单</t>
  </si>
  <si>
    <t>查找科目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</si>
</sst>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1D8B-8967-4F46-B74D-355F2B96C594}">
  <dimension ref="A2:Q19"/>
  <sheetViews>
    <sheetView tabSelected="1" zoomScale="115" zoomScaleNormal="115" workbookViewId="0">
      <selection activeCell="G18" sqref="G18"/>
    </sheetView>
  </sheetViews>
  <sheetFormatPr defaultRowHeight="13.8" x14ac:dyDescent="0.25"/>
  <cols>
    <col min="1" max="1" width="8.88671875" style="1"/>
    <col min="2" max="2" width="10.77734375" style="1" customWidth="1"/>
    <col min="3" max="3" width="14.21875" style="1" customWidth="1"/>
    <col min="4" max="4" width="19.44140625" style="1" bestFit="1" customWidth="1"/>
    <col min="5" max="5" width="15.21875" style="1" bestFit="1" customWidth="1"/>
    <col min="6" max="7" width="17.6640625" style="1" customWidth="1"/>
    <col min="8" max="10" width="8.88671875" style="1"/>
    <col min="11" max="11" width="11" style="1" customWidth="1"/>
    <col min="12" max="12" width="8.88671875" style="1"/>
    <col min="13" max="13" width="21" style="1" customWidth="1"/>
    <col min="14" max="15" width="8.88671875" style="1"/>
    <col min="16" max="16" width="10.88671875" style="1" customWidth="1"/>
    <col min="17" max="17" width="11.88671875" style="1" customWidth="1"/>
    <col min="18" max="16384" width="8.88671875" style="1"/>
  </cols>
  <sheetData>
    <row r="2" spans="1:17" x14ac:dyDescent="0.25">
      <c r="A2" s="1" t="s">
        <v>0</v>
      </c>
      <c r="B2" s="1" t="s">
        <v>1</v>
      </c>
      <c r="C2" s="1" t="s">
        <v>7</v>
      </c>
      <c r="D2" s="1" t="s">
        <v>2</v>
      </c>
      <c r="F2" s="1" t="s">
        <v>15</v>
      </c>
      <c r="G2" s="1" t="s">
        <v>16</v>
      </c>
      <c r="H2" s="1" t="s">
        <v>17</v>
      </c>
      <c r="J2" s="1" t="s">
        <v>0</v>
      </c>
      <c r="K2" s="1" t="s">
        <v>1</v>
      </c>
      <c r="L2" s="1" t="s">
        <v>19</v>
      </c>
      <c r="M2" s="1" t="s">
        <v>18</v>
      </c>
      <c r="P2" s="1" t="s">
        <v>28</v>
      </c>
      <c r="Q2" s="1" t="s">
        <v>29</v>
      </c>
    </row>
    <row r="3" spans="1:17" x14ac:dyDescent="0.25">
      <c r="A3" s="1">
        <v>1</v>
      </c>
      <c r="B3" s="1" t="s">
        <v>4</v>
      </c>
      <c r="C3" s="1">
        <f>5414*12</f>
        <v>64968</v>
      </c>
      <c r="D3" s="1">
        <f>LOOKUP(C3,$G$3:$H$9)</f>
        <v>0.03</v>
      </c>
      <c r="F3" s="1" t="s">
        <v>8</v>
      </c>
      <c r="G3" s="1">
        <v>36000</v>
      </c>
      <c r="H3" s="2">
        <v>0.03</v>
      </c>
      <c r="J3" s="1">
        <v>1</v>
      </c>
      <c r="K3" s="1" t="s">
        <v>4</v>
      </c>
      <c r="L3" s="1" t="s">
        <v>20</v>
      </c>
      <c r="M3" s="1" t="s">
        <v>24</v>
      </c>
      <c r="P3" s="1" t="s">
        <v>5</v>
      </c>
      <c r="Q3" s="1" t="str">
        <f>VLOOKUP(P3,K:M,2,0)</f>
        <v>华中</v>
      </c>
    </row>
    <row r="4" spans="1:17" x14ac:dyDescent="0.25">
      <c r="A4" s="1">
        <v>2</v>
      </c>
      <c r="B4" s="1" t="s">
        <v>5</v>
      </c>
      <c r="C4" s="1">
        <f>11980*12</f>
        <v>143760</v>
      </c>
      <c r="D4" s="1">
        <f t="shared" ref="D4:D6" si="0">LOOKUP(C4,$G$3:$H$9)</f>
        <v>0.25</v>
      </c>
      <c r="F4" s="1" t="s">
        <v>9</v>
      </c>
      <c r="G4" s="1">
        <f>144000-36000</f>
        <v>108000</v>
      </c>
      <c r="H4" s="2">
        <v>0.1</v>
      </c>
      <c r="J4" s="1">
        <v>2</v>
      </c>
      <c r="K4" s="1" t="s">
        <v>5</v>
      </c>
      <c r="L4" s="1" t="s">
        <v>21</v>
      </c>
      <c r="M4" s="1" t="s">
        <v>25</v>
      </c>
    </row>
    <row r="5" spans="1:17" x14ac:dyDescent="0.25">
      <c r="A5" s="1">
        <v>3</v>
      </c>
      <c r="B5" s="1" t="s">
        <v>6</v>
      </c>
      <c r="C5" s="1">
        <f>7009*12</f>
        <v>84108</v>
      </c>
      <c r="D5" s="1">
        <f t="shared" si="0"/>
        <v>0.03</v>
      </c>
      <c r="F5" s="1" t="s">
        <v>10</v>
      </c>
      <c r="G5" s="1">
        <f>300000-144000</f>
        <v>156000</v>
      </c>
      <c r="H5" s="2">
        <v>0.2</v>
      </c>
      <c r="J5" s="1">
        <v>3</v>
      </c>
      <c r="K5" s="1" t="s">
        <v>6</v>
      </c>
      <c r="L5" s="1" t="s">
        <v>22</v>
      </c>
      <c r="M5" s="1" t="s">
        <v>26</v>
      </c>
    </row>
    <row r="6" spans="1:17" x14ac:dyDescent="0.25">
      <c r="A6" s="1">
        <v>4</v>
      </c>
      <c r="B6" s="1" t="s">
        <v>3</v>
      </c>
      <c r="C6" s="1">
        <f>30231*12</f>
        <v>362772</v>
      </c>
      <c r="D6" s="1">
        <f t="shared" si="0"/>
        <v>0.35</v>
      </c>
      <c r="F6" s="1" t="s">
        <v>11</v>
      </c>
      <c r="G6" s="1">
        <v>120000</v>
      </c>
      <c r="H6" s="2">
        <v>0.25</v>
      </c>
      <c r="J6" s="1">
        <v>4</v>
      </c>
      <c r="K6" s="1" t="s">
        <v>3</v>
      </c>
      <c r="L6" s="1" t="s">
        <v>23</v>
      </c>
      <c r="M6" s="1" t="s">
        <v>27</v>
      </c>
    </row>
    <row r="7" spans="1:17" x14ac:dyDescent="0.25">
      <c r="F7" s="1" t="s">
        <v>12</v>
      </c>
      <c r="G7" s="1">
        <v>240000</v>
      </c>
      <c r="H7" s="2">
        <v>0.3</v>
      </c>
    </row>
    <row r="8" spans="1:17" x14ac:dyDescent="0.25">
      <c r="F8" s="1" t="s">
        <v>13</v>
      </c>
      <c r="G8" s="1">
        <v>300000</v>
      </c>
      <c r="H8" s="2">
        <v>0.35</v>
      </c>
    </row>
    <row r="9" spans="1:17" x14ac:dyDescent="0.25">
      <c r="F9" s="1" t="s">
        <v>14</v>
      </c>
      <c r="H9" s="2">
        <v>0.4</v>
      </c>
    </row>
    <row r="14" spans="1:17" x14ac:dyDescent="0.25">
      <c r="D14" s="1" t="s">
        <v>38</v>
      </c>
    </row>
    <row r="15" spans="1:17" x14ac:dyDescent="0.25">
      <c r="A15" s="1" t="s">
        <v>30</v>
      </c>
      <c r="B15" s="1" t="s">
        <v>32</v>
      </c>
      <c r="C15" s="1" t="s">
        <v>33</v>
      </c>
      <c r="D15" s="1" t="s">
        <v>34</v>
      </c>
      <c r="E15" s="1" t="s">
        <v>35</v>
      </c>
      <c r="F15" s="1" t="s">
        <v>36</v>
      </c>
      <c r="G15" s="1" t="s">
        <v>37</v>
      </c>
    </row>
    <row r="16" spans="1:17" x14ac:dyDescent="0.25">
      <c r="A16" s="1" t="s">
        <v>31</v>
      </c>
      <c r="B16" s="1">
        <v>85</v>
      </c>
      <c r="C16" s="1">
        <v>90</v>
      </c>
      <c r="D16" s="1">
        <v>91</v>
      </c>
      <c r="E16" s="1">
        <v>92</v>
      </c>
      <c r="F16" s="1">
        <v>100</v>
      </c>
      <c r="G16" s="1">
        <v>99</v>
      </c>
    </row>
    <row r="18" spans="1:2" x14ac:dyDescent="0.25">
      <c r="A18" s="1" t="s">
        <v>39</v>
      </c>
      <c r="B18" s="1" t="s">
        <v>31</v>
      </c>
    </row>
    <row r="19" spans="1:2" x14ac:dyDescent="0.25">
      <c r="A19" s="1" t="s">
        <v>36</v>
      </c>
      <c r="B19" s="1">
        <f>HLOOKUP(A19,15:16,2,0)</f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</dc:creator>
  <cp:lastModifiedBy>Berry</cp:lastModifiedBy>
  <dcterms:created xsi:type="dcterms:W3CDTF">2023-03-01T14:13:09Z</dcterms:created>
  <dcterms:modified xsi:type="dcterms:W3CDTF">2023-03-01T15:32:55Z</dcterms:modified>
</cp:coreProperties>
</file>